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20" windowWidth="10875" windowHeight="12840" activeTab="0"/>
  </bookViews>
  <sheets>
    <sheet name="ING Český fond peněžního trhu" sheetId="1" r:id="rId1"/>
    <sheet name="ING Slovenský dluhopisový fond" sheetId="2" r:id="rId2"/>
  </sheets>
  <definedNames>
    <definedName name="gd">'ING Český fond peněžního trhu'!$D$19</definedName>
    <definedName name="ghl">'ING Český fond peněžního trhu'!$D$20</definedName>
    <definedName name="i_201_003_001_002">'ING Slovenský dluhopisový fond'!#REF!</definedName>
    <definedName name="i_201_003_004_002">'ING Slovenský dluhopisový fond'!#REF!</definedName>
    <definedName name="i_201_003_008_002">'ING Slovenský dluhopisový fond'!$C$18</definedName>
    <definedName name="i_201_003_009_002">'ING Slovenský dluhopisový fond'!$C$19</definedName>
    <definedName name="i_201_003_010_002">'ING Slovenský dluhopisový fond'!$C$20</definedName>
    <definedName name="i_201_003_011_002">'ING Slovenský dluhopisový fond'!$C$21</definedName>
    <definedName name="i_201_003_012_002">'ING Slovenský dluhopisový fond'!$C$22</definedName>
    <definedName name="i_201_003_020_002">'ING Slovenský dluhopisový fond'!$C$30</definedName>
    <definedName name="i_201_003_021_002">'ING Slovenský dluhopisový fond'!$C$31</definedName>
    <definedName name="i_201_003_022_002">'ING Slovenský dluhopisový fond'!$C$32</definedName>
    <definedName name="i_201_003_023_002">'ING Slovenský dluhopisový fond'!$C$33</definedName>
    <definedName name="i_201_003_027_002">'ING Slovenský dluhopisový fond'!$C$37</definedName>
  </definedNames>
  <calcPr fullCalcOnLoad="1"/>
</workbook>
</file>

<file path=xl/sharedStrings.xml><?xml version="1.0" encoding="utf-8"?>
<sst xmlns="http://schemas.openxmlformats.org/spreadsheetml/2006/main" count="111" uniqueCount="58">
  <si>
    <t>Měsíční údaje fondu</t>
  </si>
  <si>
    <t>Název fondu:</t>
  </si>
  <si>
    <t>% podíl na celkových aktivech</t>
  </si>
  <si>
    <t>vklady v bankách s rozdělením na:</t>
  </si>
  <si>
    <t>-          splatné na požádání</t>
  </si>
  <si>
    <t>-          termínované vklady</t>
  </si>
  <si>
    <t>dluhové cenné papíry se splatností:</t>
  </si>
  <si>
    <t>-          do jednoho roku</t>
  </si>
  <si>
    <t>-          od jednoho roku do pěti let</t>
  </si>
  <si>
    <t>-          nad pět let</t>
  </si>
  <si>
    <t>akcie</t>
  </si>
  <si>
    <t>cenné papíry fondu kolektivního investování</t>
  </si>
  <si>
    <t>nástroje peněžního trhu</t>
  </si>
  <si>
    <t>cenné papíry opravňující k nabytí cenných papírů</t>
  </si>
  <si>
    <t>finanční deriváty s rozdělením na:</t>
  </si>
  <si>
    <t>-          opce na investiční nástroje,</t>
  </si>
  <si>
    <t>-          finanční  termínové  smlouvy (zejména futures) na investiční nástroje,</t>
  </si>
  <si>
    <t>-          forwardy</t>
  </si>
  <si>
    <t>-          swapy</t>
  </si>
  <si>
    <t>-          rozdílové smlouvy a obdobné nástroje pro přenos úrokového nebo kurzového rizika,</t>
  </si>
  <si>
    <t>-          nástroje umožňující přenos úvěrového rizika,</t>
  </si>
  <si>
    <t>-          jiné nástroje, ze kterých vyplývá právo na vypořádání v penězích a jejichž hodnota se odvozuje zejména z kurzu investičního cenného papíru, indexu, úrokové míry, kurzu měny nebo ceny komodity</t>
  </si>
  <si>
    <t>nemovité věci (včetně účastí na společnostech, jejichž předmětem podnikání je správa vlastního nemovitého majetku)</t>
  </si>
  <si>
    <t>jiné majetkové hodnoty</t>
  </si>
  <si>
    <t>komodity</t>
  </si>
  <si>
    <t>-          nad jeden rok</t>
  </si>
  <si>
    <t>ISIN:</t>
  </si>
  <si>
    <t>druh fondu:</t>
  </si>
  <si>
    <t>speciální</t>
  </si>
  <si>
    <t xml:space="preserve">typ fondu: </t>
  </si>
  <si>
    <t>fond peněžního trhu</t>
  </si>
  <si>
    <t>Měna:</t>
  </si>
  <si>
    <t>EUR</t>
  </si>
  <si>
    <t>původ fondu:</t>
  </si>
  <si>
    <t>zahraniční</t>
  </si>
  <si>
    <t>Investiční společnost:</t>
  </si>
  <si>
    <t>LU0168927423</t>
  </si>
  <si>
    <t>fond dluhopisový</t>
  </si>
  <si>
    <t>Informace ke dni:</t>
  </si>
  <si>
    <t>CZK</t>
  </si>
  <si>
    <t>Hodnota (Kč)</t>
  </si>
  <si>
    <t>Zpracovatel:</t>
  </si>
  <si>
    <t>Telefon:</t>
  </si>
  <si>
    <t>Zpracováno:</t>
  </si>
  <si>
    <t>Dne:</t>
  </si>
  <si>
    <t>Hodnota (v EUR)</t>
  </si>
  <si>
    <t xml:space="preserve">Hodnota vlastního kapitálu </t>
  </si>
  <si>
    <t>8080074981</t>
  </si>
  <si>
    <t>KIČ:</t>
  </si>
  <si>
    <t>LU0082087270</t>
  </si>
  <si>
    <t>ING (L) Flex Český fond peněžního trhu</t>
  </si>
  <si>
    <t>ING (L) Flex SICAV</t>
  </si>
  <si>
    <t>ING (L) Flex Slovenský dluhopisový fond</t>
  </si>
  <si>
    <t>Magdaléna Zemanová</t>
  </si>
  <si>
    <t>Portfolio celkem + hotovost</t>
  </si>
  <si>
    <t>pohledávky(+)/závazky(-) splatné do:</t>
  </si>
  <si>
    <t>pohledávky(+)/závazky(-) po splatnosti:</t>
  </si>
  <si>
    <t>251091711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</si>
</sst>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%"/>
    <numFmt numFmtId="182" formatCode="0.0000%"/>
    <numFmt numFmtId="183" formatCode="#,##0.000"/>
    <numFmt numFmtId="184" formatCode="#,##0.0"/>
    <numFmt numFmtId="185" formatCode="0.00000%"/>
    <numFmt numFmtId="186" formatCode="#,##0.00_ ;\-#,##0.00\ "/>
    <numFmt numFmtId="187" formatCode="#,##0.0_ ;\-#,##0.0\ "/>
    <numFmt numFmtId="188" formatCode="#,##0_ ;\-#,##0\ "/>
    <numFmt numFmtId="189" formatCode="#,##0.000_ ;\-#,##0.000\ "/>
    <numFmt numFmtId="190" formatCode="#,##0.0000_ ;\-#,##0.0000\ "/>
    <numFmt numFmtId="191" formatCode="#,##0.00000_ ;\-#,##0.00000\ "/>
    <numFmt numFmtId="192" formatCode="#,###,##0"/>
    <numFmt numFmtId="193" formatCode="0#"/>
    <numFmt numFmtId="194" formatCode="\-\ General"/>
    <numFmt numFmtId="195" formatCode="_(* #,##0_);_(* \(#,##0\);_(* &quot;-&quot;??_);_(@_)"/>
  </numFmts>
  <fonts count="51">
    <font>
      <sz val="10"/>
      <name val="Arial"/>
      <family val="0"/>
    </font>
    <font>
      <b/>
      <sz val="9"/>
      <color indexed="8"/>
      <name val="Microsoft Sans Serif"/>
      <family val="2"/>
    </font>
    <font>
      <b/>
      <sz val="10"/>
      <name val="Arial"/>
      <family val="2"/>
    </font>
    <font>
      <sz val="8"/>
      <color indexed="8"/>
      <name val="Microsoft Sans Serif"/>
      <family val="2"/>
    </font>
    <font>
      <sz val="8"/>
      <name val="MS Reference Sans Serif"/>
      <family val="2"/>
    </font>
    <font>
      <sz val="8"/>
      <name val="Arial"/>
      <family val="2"/>
    </font>
    <font>
      <sz val="8"/>
      <color indexed="8"/>
      <name val="MS Reference Sans Serif"/>
      <family val="2"/>
    </font>
    <font>
      <sz val="10"/>
      <name val="MS Reference Sans Serif"/>
      <family val="2"/>
    </font>
    <font>
      <b/>
      <sz val="8"/>
      <name val="MS Reference Sans Serif"/>
      <family val="2"/>
    </font>
    <font>
      <b/>
      <sz val="8"/>
      <color indexed="8"/>
      <name val="MS Reference Sans Serif"/>
      <family val="2"/>
    </font>
    <font>
      <b/>
      <sz val="8"/>
      <color indexed="8"/>
      <name val="Microsoft Sans Serif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justify" vertical="top" wrapText="1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10" fontId="3" fillId="35" borderId="10" xfId="0" applyNumberFormat="1" applyFont="1" applyFill="1" applyBorder="1" applyAlignment="1" applyProtection="1">
      <alignment horizontal="right" vertical="center"/>
      <protection locked="0"/>
    </xf>
    <xf numFmtId="49" fontId="4" fillId="34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left" vertical="center"/>
    </xf>
    <xf numFmtId="14" fontId="3" fillId="35" borderId="10" xfId="0" applyNumberFormat="1" applyFont="1" applyFill="1" applyBorder="1" applyAlignment="1" applyProtection="1">
      <alignment horizontal="left" vertical="center"/>
      <protection locked="0"/>
    </xf>
    <xf numFmtId="49" fontId="3" fillId="3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49" fontId="6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right"/>
    </xf>
    <xf numFmtId="49" fontId="8" fillId="34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3" fontId="10" fillId="35" borderId="11" xfId="0" applyNumberFormat="1" applyFont="1" applyFill="1" applyBorder="1" applyAlignment="1" applyProtection="1">
      <alignment horizontal="right" vertical="center"/>
      <protection locked="0"/>
    </xf>
    <xf numFmtId="10" fontId="10" fillId="35" borderId="10" xfId="0" applyNumberFormat="1" applyFont="1" applyFill="1" applyBorder="1" applyAlignment="1" applyProtection="1">
      <alignment horizontal="right" vertical="center"/>
      <protection locked="0"/>
    </xf>
    <xf numFmtId="3" fontId="2" fillId="34" borderId="10" xfId="0" applyNumberFormat="1" applyFont="1" applyFill="1" applyBorder="1" applyAlignment="1">
      <alignment/>
    </xf>
    <xf numFmtId="10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4" fillId="34" borderId="12" xfId="0" applyNumberFormat="1" applyFont="1" applyFill="1" applyBorder="1" applyAlignment="1">
      <alignment horizontal="justify" vertical="top" wrapText="1"/>
    </xf>
    <xf numFmtId="3" fontId="3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4" borderId="14" xfId="0" applyFont="1" applyFill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10" fontId="11" fillId="0" borderId="0" xfId="62" applyNumberFormat="1" applyFont="1" applyFill="1" applyAlignment="1">
      <alignment/>
    </xf>
    <xf numFmtId="10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11" fillId="0" borderId="0" xfId="0" applyFont="1" applyAlignment="1">
      <alignment/>
    </xf>
    <xf numFmtId="188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10" fontId="10" fillId="36" borderId="10" xfId="0" applyNumberFormat="1" applyFont="1" applyFill="1" applyBorder="1" applyAlignment="1" applyProtection="1">
      <alignment horizontal="right" vertical="center"/>
      <protection locked="0"/>
    </xf>
    <xf numFmtId="3" fontId="2" fillId="36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showGridLines="0" tabSelected="1" zoomScalePageLayoutView="0" workbookViewId="0" topLeftCell="A1">
      <selection activeCell="F17" sqref="F17"/>
    </sheetView>
  </sheetViews>
  <sheetFormatPr defaultColWidth="9.140625" defaultRowHeight="12.75"/>
  <cols>
    <col min="1" max="1" width="44.00390625" style="0" customWidth="1"/>
    <col min="2" max="2" width="23.57421875" style="0" customWidth="1"/>
    <col min="3" max="3" width="21.421875" style="0" customWidth="1"/>
    <col min="4" max="4" width="10.00390625" style="0" bestFit="1" customWidth="1"/>
  </cols>
  <sheetData>
    <row r="1" spans="1:3" ht="12.75">
      <c r="A1" s="41" t="s">
        <v>0</v>
      </c>
      <c r="B1" s="42"/>
      <c r="C1" s="42"/>
    </row>
    <row r="2" spans="1:3" ht="12.75">
      <c r="A2" s="42"/>
      <c r="B2" s="42"/>
      <c r="C2" s="42"/>
    </row>
    <row r="3" spans="1:3" ht="13.5">
      <c r="A3" s="17" t="s">
        <v>1</v>
      </c>
      <c r="B3" s="39" t="s">
        <v>50</v>
      </c>
      <c r="C3" s="40"/>
    </row>
    <row r="4" spans="1:3" ht="13.5">
      <c r="A4" s="17" t="s">
        <v>35</v>
      </c>
      <c r="B4" s="39" t="s">
        <v>51</v>
      </c>
      <c r="C4" s="40"/>
    </row>
    <row r="5" spans="1:3" ht="13.5">
      <c r="A5" s="17" t="s">
        <v>48</v>
      </c>
      <c r="B5" s="39">
        <v>8080070383</v>
      </c>
      <c r="C5" s="40"/>
    </row>
    <row r="6" spans="1:3" ht="13.5">
      <c r="A6" s="17" t="s">
        <v>26</v>
      </c>
      <c r="B6" s="39" t="s">
        <v>49</v>
      </c>
      <c r="C6" s="40"/>
    </row>
    <row r="7" spans="1:3" ht="13.5">
      <c r="A7" s="17" t="s">
        <v>27</v>
      </c>
      <c r="B7" s="39" t="s">
        <v>28</v>
      </c>
      <c r="C7" s="40"/>
    </row>
    <row r="8" spans="1:3" ht="13.5">
      <c r="A8" s="17" t="s">
        <v>29</v>
      </c>
      <c r="B8" s="39" t="s">
        <v>30</v>
      </c>
      <c r="C8" s="40"/>
    </row>
    <row r="9" spans="1:3" ht="13.5">
      <c r="A9" s="17" t="s">
        <v>31</v>
      </c>
      <c r="B9" s="39" t="s">
        <v>39</v>
      </c>
      <c r="C9" s="40"/>
    </row>
    <row r="10" spans="1:3" ht="13.5">
      <c r="A10" s="17" t="s">
        <v>33</v>
      </c>
      <c r="B10" s="39" t="s">
        <v>34</v>
      </c>
      <c r="C10" s="40"/>
    </row>
    <row r="11" spans="2:3" ht="12.75">
      <c r="B11" s="9" t="s">
        <v>41</v>
      </c>
      <c r="C11" s="9" t="s">
        <v>42</v>
      </c>
    </row>
    <row r="12" spans="2:3" ht="15.75" customHeight="1">
      <c r="B12" s="11" t="s">
        <v>53</v>
      </c>
      <c r="C12" s="11" t="s">
        <v>57</v>
      </c>
    </row>
    <row r="13" spans="2:3" ht="12.75">
      <c r="B13" s="19"/>
      <c r="C13" s="14" t="s">
        <v>44</v>
      </c>
    </row>
    <row r="14" spans="2:3" ht="12.75">
      <c r="B14" s="9" t="s">
        <v>43</v>
      </c>
      <c r="C14" s="10">
        <v>41932</v>
      </c>
    </row>
    <row r="15" spans="2:3" ht="12.75">
      <c r="B15" s="9" t="s">
        <v>38</v>
      </c>
      <c r="C15" s="10">
        <v>41912</v>
      </c>
    </row>
    <row r="16" spans="1:2" s="1" customFormat="1" ht="12.75">
      <c r="A16" s="12"/>
      <c r="B16" s="13"/>
    </row>
    <row r="17" spans="2:3" ht="21">
      <c r="B17" s="3" t="s">
        <v>40</v>
      </c>
      <c r="C17" s="15" t="s">
        <v>2</v>
      </c>
    </row>
    <row r="18" spans="1:3" ht="12.75">
      <c r="A18" s="16" t="s">
        <v>3</v>
      </c>
      <c r="B18" s="20">
        <f>SUM(B19:B20)</f>
        <v>34475530</v>
      </c>
      <c r="C18" s="21">
        <f>B18/B48</f>
        <v>0.05948255452151399</v>
      </c>
    </row>
    <row r="19" spans="1:3" ht="12.75">
      <c r="A19" s="5" t="s">
        <v>4</v>
      </c>
      <c r="B19" s="35">
        <v>34475530</v>
      </c>
      <c r="C19" s="7">
        <f>B19/B48</f>
        <v>0.05948255452151399</v>
      </c>
    </row>
    <row r="20" spans="1:3" ht="12.75">
      <c r="A20" s="5" t="s">
        <v>5</v>
      </c>
      <c r="B20" s="6">
        <v>0</v>
      </c>
      <c r="C20" s="7">
        <v>0</v>
      </c>
    </row>
    <row r="21" spans="1:3" ht="12.75">
      <c r="A21" s="16" t="s">
        <v>6</v>
      </c>
      <c r="B21" s="20">
        <f>SUM(B22:B24)</f>
        <v>30412767</v>
      </c>
      <c r="C21" s="21">
        <f>B21/B48</f>
        <v>0.05247284294766757</v>
      </c>
    </row>
    <row r="22" spans="1:3" ht="12.75">
      <c r="A22" s="5" t="s">
        <v>7</v>
      </c>
      <c r="B22" s="6">
        <v>0</v>
      </c>
      <c r="C22" s="7">
        <f>B22/$B$48</f>
        <v>0</v>
      </c>
    </row>
    <row r="23" spans="1:3" ht="12.75">
      <c r="A23" s="5" t="s">
        <v>8</v>
      </c>
      <c r="B23" s="6">
        <v>30412767</v>
      </c>
      <c r="C23" s="7">
        <f>B23/$B$48</f>
        <v>0.05247284294766757</v>
      </c>
    </row>
    <row r="24" spans="1:3" ht="12.75">
      <c r="A24" s="5" t="s">
        <v>9</v>
      </c>
      <c r="B24" s="6">
        <v>0</v>
      </c>
      <c r="C24" s="7">
        <f>B24/$B$48</f>
        <v>0</v>
      </c>
    </row>
    <row r="25" spans="1:3" ht="12.75">
      <c r="A25" s="16" t="s">
        <v>10</v>
      </c>
      <c r="B25" s="20">
        <v>0</v>
      </c>
      <c r="C25" s="7">
        <f aca="true" t="shared" si="0" ref="C25:C48">B25/$B$48</f>
        <v>0</v>
      </c>
    </row>
    <row r="26" spans="1:3" ht="25.5">
      <c r="A26" s="16" t="s">
        <v>11</v>
      </c>
      <c r="B26" s="20">
        <v>0</v>
      </c>
      <c r="C26" s="7">
        <f t="shared" si="0"/>
        <v>0</v>
      </c>
    </row>
    <row r="27" spans="1:3" ht="12.75">
      <c r="A27" s="16" t="s">
        <v>12</v>
      </c>
      <c r="B27" s="20">
        <v>514859458</v>
      </c>
      <c r="C27" s="21">
        <f t="shared" si="0"/>
        <v>0.8883157352882507</v>
      </c>
    </row>
    <row r="28" spans="1:3" ht="25.5">
      <c r="A28" s="16" t="s">
        <v>13</v>
      </c>
      <c r="B28" s="20">
        <v>0</v>
      </c>
      <c r="C28" s="21">
        <f t="shared" si="0"/>
        <v>0</v>
      </c>
    </row>
    <row r="29" spans="1:3" ht="12.75">
      <c r="A29" s="16" t="s">
        <v>14</v>
      </c>
      <c r="B29" s="20">
        <f>SUM(B30:B36)</f>
        <v>0</v>
      </c>
      <c r="C29" s="21">
        <f t="shared" si="0"/>
        <v>0</v>
      </c>
    </row>
    <row r="30" spans="1:3" ht="12.75">
      <c r="A30" s="5" t="s">
        <v>15</v>
      </c>
      <c r="B30" s="6">
        <v>0</v>
      </c>
      <c r="C30" s="7">
        <f t="shared" si="0"/>
        <v>0</v>
      </c>
    </row>
    <row r="31" spans="1:3" ht="25.5">
      <c r="A31" s="5" t="s">
        <v>16</v>
      </c>
      <c r="B31" s="6">
        <v>0</v>
      </c>
      <c r="C31" s="7">
        <f t="shared" si="0"/>
        <v>0</v>
      </c>
    </row>
    <row r="32" spans="1:3" ht="12.75">
      <c r="A32" s="5" t="s">
        <v>17</v>
      </c>
      <c r="B32" s="6">
        <v>0</v>
      </c>
      <c r="C32" s="7">
        <f t="shared" si="0"/>
        <v>0</v>
      </c>
    </row>
    <row r="33" spans="1:3" ht="12.75">
      <c r="A33" s="5" t="s">
        <v>18</v>
      </c>
      <c r="B33" s="6">
        <v>0</v>
      </c>
      <c r="C33" s="7">
        <f t="shared" si="0"/>
        <v>0</v>
      </c>
    </row>
    <row r="34" spans="1:3" ht="25.5">
      <c r="A34" s="5" t="s">
        <v>19</v>
      </c>
      <c r="B34" s="6">
        <v>0</v>
      </c>
      <c r="C34" s="7">
        <f t="shared" si="0"/>
        <v>0</v>
      </c>
    </row>
    <row r="35" spans="1:3" ht="25.5">
      <c r="A35" s="5" t="s">
        <v>20</v>
      </c>
      <c r="B35" s="6">
        <v>0</v>
      </c>
      <c r="C35" s="7">
        <f>B35/$B$48</f>
        <v>0</v>
      </c>
    </row>
    <row r="36" spans="1:3" ht="63.75">
      <c r="A36" s="5" t="s">
        <v>21</v>
      </c>
      <c r="B36" s="6">
        <v>0</v>
      </c>
      <c r="C36" s="7">
        <f t="shared" si="0"/>
        <v>0</v>
      </c>
    </row>
    <row r="37" spans="1:3" ht="51">
      <c r="A37" s="16" t="s">
        <v>22</v>
      </c>
      <c r="B37" s="20">
        <v>0</v>
      </c>
      <c r="C37" s="21">
        <f t="shared" si="0"/>
        <v>0</v>
      </c>
    </row>
    <row r="38" spans="1:3" ht="12.75">
      <c r="A38" s="16" t="s">
        <v>23</v>
      </c>
      <c r="B38" s="20">
        <v>0</v>
      </c>
      <c r="C38" s="21">
        <f t="shared" si="0"/>
        <v>0</v>
      </c>
    </row>
    <row r="39" spans="1:3" ht="12.75">
      <c r="A39" s="16" t="s">
        <v>24</v>
      </c>
      <c r="B39" s="20">
        <v>0</v>
      </c>
      <c r="C39" s="21">
        <f>B39/$B$48</f>
        <v>0</v>
      </c>
    </row>
    <row r="40" spans="1:3" ht="12.75">
      <c r="A40" s="16" t="s">
        <v>55</v>
      </c>
      <c r="B40" s="20">
        <v>48163</v>
      </c>
      <c r="C40" s="21">
        <f t="shared" si="0"/>
        <v>8.30983098278599E-05</v>
      </c>
    </row>
    <row r="41" spans="1:3" ht="12.75">
      <c r="A41" s="5" t="s">
        <v>7</v>
      </c>
      <c r="B41" s="6">
        <v>0</v>
      </c>
      <c r="C41" s="7">
        <f t="shared" si="0"/>
        <v>0</v>
      </c>
    </row>
    <row r="42" spans="1:3" ht="12.75">
      <c r="A42" s="5" t="s">
        <v>8</v>
      </c>
      <c r="B42" s="6">
        <v>0</v>
      </c>
      <c r="C42" s="7">
        <f t="shared" si="0"/>
        <v>0</v>
      </c>
    </row>
    <row r="43" spans="1:3" ht="12.75">
      <c r="A43" s="5" t="s">
        <v>9</v>
      </c>
      <c r="B43" s="6">
        <v>0</v>
      </c>
      <c r="C43" s="7">
        <f t="shared" si="0"/>
        <v>0</v>
      </c>
    </row>
    <row r="44" spans="1:3" ht="12.75">
      <c r="A44" s="18" t="s">
        <v>56</v>
      </c>
      <c r="B44" s="20">
        <v>-205309</v>
      </c>
      <c r="C44" s="21">
        <f t="shared" si="0"/>
        <v>-0.0003542310672600977</v>
      </c>
    </row>
    <row r="45" spans="1:3" ht="12.75">
      <c r="A45" s="8" t="s">
        <v>7</v>
      </c>
      <c r="B45" s="6">
        <v>0</v>
      </c>
      <c r="C45" s="7">
        <f t="shared" si="0"/>
        <v>0</v>
      </c>
    </row>
    <row r="46" spans="1:3" ht="12.75">
      <c r="A46" s="25" t="s">
        <v>25</v>
      </c>
      <c r="B46" s="26">
        <v>0</v>
      </c>
      <c r="C46" s="7">
        <f t="shared" si="0"/>
        <v>0</v>
      </c>
    </row>
    <row r="47" spans="1:3" ht="12.75">
      <c r="A47" s="27" t="s">
        <v>54</v>
      </c>
      <c r="B47" s="22">
        <v>579747755</v>
      </c>
      <c r="C47" s="37">
        <f t="shared" si="0"/>
        <v>1.0002711327574323</v>
      </c>
    </row>
    <row r="48" spans="1:3" ht="12.75">
      <c r="A48" s="33" t="s">
        <v>46</v>
      </c>
      <c r="B48" s="22">
        <v>579590609</v>
      </c>
      <c r="C48" s="37">
        <f t="shared" si="0"/>
        <v>1</v>
      </c>
    </row>
    <row r="49" spans="1:3" ht="12.75">
      <c r="A49" s="24"/>
      <c r="B49" s="29">
        <f>B48-B47</f>
        <v>-157146</v>
      </c>
      <c r="C49" s="30">
        <f>B49/B48</f>
        <v>-0.00027113275743223785</v>
      </c>
    </row>
    <row r="50" spans="2:3" ht="12.75">
      <c r="B50" s="28">
        <f>B48</f>
        <v>579590609</v>
      </c>
      <c r="C50" s="23">
        <v>1</v>
      </c>
    </row>
    <row r="51" spans="2:3" ht="12.75">
      <c r="B51" s="29">
        <f>B47+B49</f>
        <v>579590609</v>
      </c>
      <c r="C51" s="31">
        <f>C47+C49</f>
        <v>1</v>
      </c>
    </row>
    <row r="52" spans="2:3" ht="12.75">
      <c r="B52" s="34"/>
      <c r="C52" s="34"/>
    </row>
    <row r="53" spans="2:3" ht="12.75">
      <c r="B53" s="34"/>
      <c r="C53" s="34"/>
    </row>
    <row r="54" spans="2:3" ht="12.75">
      <c r="B54" s="32"/>
      <c r="C54" s="32"/>
    </row>
    <row r="55" spans="2:3" ht="12.75">
      <c r="B55" s="32"/>
      <c r="C55" s="32"/>
    </row>
    <row r="56" spans="2:3" ht="12.75">
      <c r="B56" s="32"/>
      <c r="C56" s="32"/>
    </row>
    <row r="57" spans="2:3" ht="12.75">
      <c r="B57" s="32"/>
      <c r="C57" s="32"/>
    </row>
    <row r="58" spans="2:3" ht="12.75">
      <c r="B58" s="32"/>
      <c r="C58" s="32"/>
    </row>
  </sheetData>
  <sheetProtection/>
  <mergeCells count="9">
    <mergeCell ref="B8:C8"/>
    <mergeCell ref="B9:C9"/>
    <mergeCell ref="B10:C10"/>
    <mergeCell ref="A1:C2"/>
    <mergeCell ref="B3:C3"/>
    <mergeCell ref="B5:C5"/>
    <mergeCell ref="B6:C6"/>
    <mergeCell ref="B4:C4"/>
    <mergeCell ref="B7:C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showGridLines="0" zoomScalePageLayoutView="0" workbookViewId="0" topLeftCell="A1">
      <selection activeCell="F19" sqref="F19"/>
    </sheetView>
  </sheetViews>
  <sheetFormatPr defaultColWidth="19.7109375" defaultRowHeight="12.75"/>
  <cols>
    <col min="1" max="1" width="42.421875" style="0" bestFit="1" customWidth="1"/>
    <col min="2" max="2" width="20.57421875" style="0" customWidth="1"/>
    <col min="3" max="3" width="25.421875" style="0" customWidth="1"/>
    <col min="4" max="4" width="6.7109375" style="0" customWidth="1"/>
    <col min="5" max="5" width="15.28125" style="0" customWidth="1"/>
  </cols>
  <sheetData>
    <row r="1" spans="1:3" ht="13.5">
      <c r="A1" s="43" t="s">
        <v>0</v>
      </c>
      <c r="B1" s="44"/>
      <c r="C1" s="45"/>
    </row>
    <row r="2" spans="1:3" ht="13.5">
      <c r="A2" s="17" t="s">
        <v>1</v>
      </c>
      <c r="B2" s="39" t="s">
        <v>52</v>
      </c>
      <c r="C2" s="40"/>
    </row>
    <row r="3" spans="1:3" ht="13.5">
      <c r="A3" s="17" t="s">
        <v>35</v>
      </c>
      <c r="B3" s="39" t="s">
        <v>51</v>
      </c>
      <c r="C3" s="40"/>
    </row>
    <row r="4" spans="1:3" ht="13.5">
      <c r="A4" s="17" t="s">
        <v>48</v>
      </c>
      <c r="B4" s="39" t="s">
        <v>47</v>
      </c>
      <c r="C4" s="40"/>
    </row>
    <row r="5" spans="1:3" ht="13.5">
      <c r="A5" s="17" t="s">
        <v>26</v>
      </c>
      <c r="B5" s="39" t="s">
        <v>36</v>
      </c>
      <c r="C5" s="40"/>
    </row>
    <row r="6" spans="1:3" ht="15.75" customHeight="1">
      <c r="A6" s="17" t="s">
        <v>27</v>
      </c>
      <c r="B6" s="39" t="s">
        <v>28</v>
      </c>
      <c r="C6" s="40"/>
    </row>
    <row r="7" spans="1:3" ht="13.5">
      <c r="A7" s="17" t="s">
        <v>29</v>
      </c>
      <c r="B7" s="39" t="s">
        <v>37</v>
      </c>
      <c r="C7" s="40"/>
    </row>
    <row r="8" spans="1:3" ht="13.5">
      <c r="A8" s="17" t="s">
        <v>31</v>
      </c>
      <c r="B8" s="39" t="s">
        <v>32</v>
      </c>
      <c r="C8" s="40"/>
    </row>
    <row r="9" spans="1:3" ht="13.5">
      <c r="A9" s="17" t="s">
        <v>33</v>
      </c>
      <c r="B9" s="39" t="s">
        <v>34</v>
      </c>
      <c r="C9" s="40"/>
    </row>
    <row r="10" spans="1:3" ht="12.75">
      <c r="A10" s="2"/>
      <c r="B10" s="9" t="s">
        <v>41</v>
      </c>
      <c r="C10" s="9" t="s">
        <v>42</v>
      </c>
    </row>
    <row r="11" spans="2:3" ht="12.75">
      <c r="B11" s="11" t="str">
        <f>'ING Český fond peněžního trhu'!B12</f>
        <v>Magdaléna Zemanová</v>
      </c>
      <c r="C11" s="11" t="str">
        <f>'ING Český fond peněžního trhu'!C12</f>
        <v>251091711</v>
      </c>
    </row>
    <row r="12" spans="1:3" ht="12.75">
      <c r="A12" s="12"/>
      <c r="B12" s="19"/>
      <c r="C12" s="14" t="s">
        <v>44</v>
      </c>
    </row>
    <row r="13" spans="1:3" ht="12.75">
      <c r="A13" s="12"/>
      <c r="B13" s="9" t="s">
        <v>43</v>
      </c>
      <c r="C13" s="10">
        <f>'ING Český fond peněžního trhu'!C14</f>
        <v>41932</v>
      </c>
    </row>
    <row r="14" spans="1:3" ht="12.75">
      <c r="A14" s="12"/>
      <c r="B14" s="9" t="s">
        <v>38</v>
      </c>
      <c r="C14" s="10">
        <f>'ING Český fond peněžního trhu'!C15</f>
        <v>41912</v>
      </c>
    </row>
    <row r="15" spans="1:2" ht="12.75">
      <c r="A15" s="12"/>
      <c r="B15" s="13"/>
    </row>
    <row r="16" spans="2:3" ht="12.75">
      <c r="B16" s="3" t="s">
        <v>45</v>
      </c>
      <c r="C16" s="4" t="s">
        <v>2</v>
      </c>
    </row>
    <row r="17" spans="1:3" ht="12.75">
      <c r="A17" s="16" t="s">
        <v>3</v>
      </c>
      <c r="B17" s="20">
        <f>SUM(B18:B19)</f>
        <v>6384647</v>
      </c>
      <c r="C17" s="21">
        <f>B17/$B$47</f>
        <v>0.04922957963648997</v>
      </c>
    </row>
    <row r="18" spans="1:3" ht="12.75">
      <c r="A18" s="5" t="s">
        <v>4</v>
      </c>
      <c r="B18" s="6">
        <v>6384647</v>
      </c>
      <c r="C18" s="7">
        <f aca="true" t="shared" si="0" ref="C18:C47">B18/$B$47</f>
        <v>0.04922957963648997</v>
      </c>
    </row>
    <row r="19" spans="1:3" ht="12.75">
      <c r="A19" s="5" t="s">
        <v>5</v>
      </c>
      <c r="B19" s="36">
        <v>0</v>
      </c>
      <c r="C19" s="7">
        <f t="shared" si="0"/>
        <v>0</v>
      </c>
    </row>
    <row r="20" spans="1:3" ht="12.75">
      <c r="A20" s="16" t="s">
        <v>6</v>
      </c>
      <c r="B20" s="20">
        <f>SUM(B21:B23)</f>
        <v>123798884</v>
      </c>
      <c r="C20" s="21">
        <f t="shared" si="0"/>
        <v>0.954566011055362</v>
      </c>
    </row>
    <row r="21" spans="1:3" ht="12.75">
      <c r="A21" s="5" t="s">
        <v>7</v>
      </c>
      <c r="B21" s="36">
        <v>0</v>
      </c>
      <c r="C21" s="7">
        <f t="shared" si="0"/>
        <v>0</v>
      </c>
    </row>
    <row r="22" spans="1:3" ht="12.75">
      <c r="A22" s="5" t="s">
        <v>8</v>
      </c>
      <c r="B22" s="36">
        <v>19730940</v>
      </c>
      <c r="C22" s="7">
        <f t="shared" si="0"/>
        <v>0.15213775828684112</v>
      </c>
    </row>
    <row r="23" spans="1:3" ht="12.75">
      <c r="A23" s="5" t="s">
        <v>9</v>
      </c>
      <c r="B23" s="6">
        <v>104067944</v>
      </c>
      <c r="C23" s="7">
        <f t="shared" si="0"/>
        <v>0.8024282527685208</v>
      </c>
    </row>
    <row r="24" spans="1:3" ht="12.75">
      <c r="A24" s="16" t="s">
        <v>10</v>
      </c>
      <c r="B24" s="20">
        <v>0</v>
      </c>
      <c r="C24" s="21">
        <f t="shared" si="0"/>
        <v>0</v>
      </c>
    </row>
    <row r="25" spans="1:3" ht="25.5">
      <c r="A25" s="16" t="s">
        <v>11</v>
      </c>
      <c r="B25" s="20">
        <v>0</v>
      </c>
      <c r="C25" s="21">
        <f t="shared" si="0"/>
        <v>0</v>
      </c>
    </row>
    <row r="26" spans="1:3" ht="12.75">
      <c r="A26" s="16" t="s">
        <v>12</v>
      </c>
      <c r="B26" s="20">
        <v>0</v>
      </c>
      <c r="C26" s="21">
        <f t="shared" si="0"/>
        <v>0</v>
      </c>
    </row>
    <row r="27" spans="1:3" ht="25.5">
      <c r="A27" s="16" t="s">
        <v>13</v>
      </c>
      <c r="B27" s="20">
        <v>0</v>
      </c>
      <c r="C27" s="21">
        <f t="shared" si="0"/>
        <v>0</v>
      </c>
    </row>
    <row r="28" spans="1:3" ht="12.75">
      <c r="A28" s="16" t="s">
        <v>14</v>
      </c>
      <c r="B28" s="20">
        <f>SUM(B29:B35)</f>
        <v>0</v>
      </c>
      <c r="C28" s="21">
        <f t="shared" si="0"/>
        <v>0</v>
      </c>
    </row>
    <row r="29" spans="1:3" ht="12.75">
      <c r="A29" s="5" t="s">
        <v>15</v>
      </c>
      <c r="B29" s="6">
        <v>0</v>
      </c>
      <c r="C29" s="7">
        <f t="shared" si="0"/>
        <v>0</v>
      </c>
    </row>
    <row r="30" spans="1:3" ht="25.5">
      <c r="A30" s="5" t="s">
        <v>16</v>
      </c>
      <c r="B30" s="6">
        <v>0</v>
      </c>
      <c r="C30" s="7">
        <f t="shared" si="0"/>
        <v>0</v>
      </c>
    </row>
    <row r="31" spans="1:3" ht="12.75">
      <c r="A31" s="5" t="s">
        <v>17</v>
      </c>
      <c r="B31" s="6">
        <v>0</v>
      </c>
      <c r="C31" s="7">
        <f t="shared" si="0"/>
        <v>0</v>
      </c>
    </row>
    <row r="32" spans="1:3" ht="12.75">
      <c r="A32" s="5" t="s">
        <v>18</v>
      </c>
      <c r="B32" s="6">
        <v>0</v>
      </c>
      <c r="C32" s="7">
        <f t="shared" si="0"/>
        <v>0</v>
      </c>
    </row>
    <row r="33" spans="1:3" ht="25.5">
      <c r="A33" s="5" t="s">
        <v>19</v>
      </c>
      <c r="B33" s="6">
        <v>0</v>
      </c>
      <c r="C33" s="7">
        <f t="shared" si="0"/>
        <v>0</v>
      </c>
    </row>
    <row r="34" spans="1:3" ht="25.5">
      <c r="A34" s="5" t="s">
        <v>20</v>
      </c>
      <c r="B34" s="6">
        <v>0</v>
      </c>
      <c r="C34" s="7">
        <f t="shared" si="0"/>
        <v>0</v>
      </c>
    </row>
    <row r="35" spans="1:3" ht="63.75">
      <c r="A35" s="5" t="s">
        <v>21</v>
      </c>
      <c r="B35" s="6">
        <v>0</v>
      </c>
      <c r="C35" s="7">
        <f t="shared" si="0"/>
        <v>0</v>
      </c>
    </row>
    <row r="36" spans="1:3" ht="51">
      <c r="A36" s="16" t="s">
        <v>22</v>
      </c>
      <c r="B36" s="20">
        <v>0</v>
      </c>
      <c r="C36" s="21">
        <f t="shared" si="0"/>
        <v>0</v>
      </c>
    </row>
    <row r="37" spans="1:3" ht="12.75">
      <c r="A37" s="16" t="s">
        <v>23</v>
      </c>
      <c r="B37" s="20">
        <v>0</v>
      </c>
      <c r="C37" s="7">
        <f t="shared" si="0"/>
        <v>0</v>
      </c>
    </row>
    <row r="38" spans="1:3" ht="12.75">
      <c r="A38" s="16" t="s">
        <v>24</v>
      </c>
      <c r="B38" s="20">
        <v>0</v>
      </c>
      <c r="C38" s="7">
        <f t="shared" si="0"/>
        <v>0</v>
      </c>
    </row>
    <row r="39" spans="1:3" ht="12.75">
      <c r="A39" s="16" t="s">
        <v>55</v>
      </c>
      <c r="B39" s="20">
        <v>6026368</v>
      </c>
      <c r="C39" s="21">
        <f t="shared" si="0"/>
        <v>0.046467026818365176</v>
      </c>
    </row>
    <row r="40" spans="1:3" ht="12.75">
      <c r="A40" s="5" t="s">
        <v>7</v>
      </c>
      <c r="B40" s="6">
        <v>0</v>
      </c>
      <c r="C40" s="7">
        <f t="shared" si="0"/>
        <v>0</v>
      </c>
    </row>
    <row r="41" spans="1:3" ht="12.75">
      <c r="A41" s="5" t="s">
        <v>8</v>
      </c>
      <c r="B41" s="6">
        <v>0</v>
      </c>
      <c r="C41" s="7">
        <f t="shared" si="0"/>
        <v>0</v>
      </c>
    </row>
    <row r="42" spans="1:3" ht="12.75">
      <c r="A42" s="5" t="s">
        <v>9</v>
      </c>
      <c r="B42" s="6">
        <v>0</v>
      </c>
      <c r="C42" s="7">
        <f t="shared" si="0"/>
        <v>0</v>
      </c>
    </row>
    <row r="43" spans="1:3" ht="12.75">
      <c r="A43" s="18" t="s">
        <v>56</v>
      </c>
      <c r="B43" s="20">
        <v>-6518623</v>
      </c>
      <c r="C43" s="21">
        <f t="shared" si="0"/>
        <v>-0.05026261751021711</v>
      </c>
    </row>
    <row r="44" spans="1:3" ht="12.75">
      <c r="A44" s="8" t="s">
        <v>7</v>
      </c>
      <c r="B44" s="6">
        <v>0</v>
      </c>
      <c r="C44" s="7">
        <f t="shared" si="0"/>
        <v>0</v>
      </c>
    </row>
    <row r="45" spans="1:3" ht="12.75">
      <c r="A45" s="25" t="s">
        <v>25</v>
      </c>
      <c r="B45" s="26">
        <v>0</v>
      </c>
      <c r="C45" s="7">
        <f t="shared" si="0"/>
        <v>0</v>
      </c>
    </row>
    <row r="46" spans="1:3" ht="12.75">
      <c r="A46" s="27" t="s">
        <v>54</v>
      </c>
      <c r="B46" s="38">
        <v>130183531</v>
      </c>
      <c r="C46" s="37">
        <f t="shared" si="0"/>
        <v>1.0037955906918519</v>
      </c>
    </row>
    <row r="47" spans="1:3" ht="12.75">
      <c r="A47" s="33" t="s">
        <v>46</v>
      </c>
      <c r="B47" s="38">
        <v>129691276</v>
      </c>
      <c r="C47" s="37">
        <f t="shared" si="0"/>
        <v>1</v>
      </c>
    </row>
    <row r="48" spans="2:3" ht="12.75">
      <c r="B48" s="29">
        <f>B47-B46</f>
        <v>-492255</v>
      </c>
      <c r="C48" s="30">
        <f>B48/B47</f>
        <v>-0.003795590691851933</v>
      </c>
    </row>
    <row r="49" spans="2:4" ht="12.75">
      <c r="B49" s="28">
        <f>B47</f>
        <v>129691276</v>
      </c>
      <c r="C49" s="23">
        <v>1</v>
      </c>
      <c r="D49" s="34"/>
    </row>
    <row r="50" spans="2:3" ht="12.75">
      <c r="B50" s="29">
        <f>B46+B48</f>
        <v>129691276</v>
      </c>
      <c r="C50" s="31">
        <f>C46+C48</f>
        <v>0.9999999999999999</v>
      </c>
    </row>
    <row r="51" spans="2:3" ht="12.75">
      <c r="B51" s="34"/>
      <c r="C51" s="34"/>
    </row>
  </sheetData>
  <sheetProtection/>
  <mergeCells count="9">
    <mergeCell ref="B7:C7"/>
    <mergeCell ref="B8:C8"/>
    <mergeCell ref="B9:C9"/>
    <mergeCell ref="B2:C2"/>
    <mergeCell ref="B6:C6"/>
    <mergeCell ref="A1:C1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Bartejsova, V. (Vladimira)</dc:creator>
  <cp:keywords/>
  <dc:description/>
  <cp:lastModifiedBy>Karakaya-Jansen, L.P.E. (Linda)</cp:lastModifiedBy>
  <cp:lastPrinted>2010-03-12T14:52:33Z</cp:lastPrinted>
  <dcterms:created xsi:type="dcterms:W3CDTF">1996-10-14T23:33:28Z</dcterms:created>
  <dcterms:modified xsi:type="dcterms:W3CDTF">2016-01-26T09:19:05Z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